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7755"/>
  </bookViews>
  <sheets>
    <sheet name="KQ Tien do NQHDND (2)" sheetId="1" r:id="rId1"/>
  </sheets>
  <externalReferences>
    <externalReference r:id="rId2"/>
  </externalReferences>
  <definedNames>
    <definedName name="_xlnm.Print_Titles" localSheetId="0">'KQ Tien do NQHDND (2)'!$6:$7</definedName>
  </definedNames>
  <calcPr calcId="144525"/>
</workbook>
</file>

<file path=xl/calcChain.xml><?xml version="1.0" encoding="utf-8"?>
<calcChain xmlns="http://schemas.openxmlformats.org/spreadsheetml/2006/main">
  <c r="H38" i="1" l="1"/>
  <c r="F38" i="1"/>
  <c r="H36" i="1"/>
  <c r="F34" i="1"/>
  <c r="F33" i="1"/>
  <c r="F32" i="1"/>
  <c r="G24" i="1"/>
  <c r="H24" i="1" s="1"/>
  <c r="F24" i="1"/>
  <c r="F23" i="1"/>
  <c r="H22" i="1"/>
  <c r="F22" i="1"/>
  <c r="K20" i="1"/>
  <c r="H20" i="1"/>
  <c r="F20" i="1"/>
  <c r="H19" i="1"/>
  <c r="F19" i="1"/>
  <c r="F17" i="1"/>
  <c r="F16" i="1"/>
  <c r="H16" i="1" s="1"/>
  <c r="K14" i="1"/>
  <c r="K25" i="1" s="1"/>
  <c r="E14" i="1"/>
  <c r="H14" i="1" s="1"/>
  <c r="J13" i="1"/>
  <c r="H13" i="1"/>
  <c r="F13" i="1"/>
  <c r="H10" i="1"/>
  <c r="F10" i="1"/>
  <c r="F14" i="1" l="1"/>
</calcChain>
</file>

<file path=xl/sharedStrings.xml><?xml version="1.0" encoding="utf-8"?>
<sst xmlns="http://schemas.openxmlformats.org/spreadsheetml/2006/main" count="176" uniqueCount="70">
  <si>
    <t xml:space="preserve">UBND XÃ AN HÒA                                                                                                                                                                                                     </t>
  </si>
  <si>
    <t>PHỤ LỤC</t>
  </si>
  <si>
    <t>( NQ HĐND XÃ GIAO)</t>
  </si>
  <si>
    <t>STT</t>
  </si>
  <si>
    <t>Chỉ tiêu</t>
  </si>
  <si>
    <t>Đơn vị tính</t>
  </si>
  <si>
    <t>Kế hoạch năm 2024</t>
  </si>
  <si>
    <t>Kết quả thực hiện</t>
  </si>
  <si>
    <t>Thực hiện cùng kỳ 2023</t>
  </si>
  <si>
    <t xml:space="preserve"> Thực hiện (Tăng, giảm) so cùng kỳ 2023</t>
  </si>
  <si>
    <t>Ghi chú</t>
  </si>
  <si>
    <t>So sánh với  NQHĐND xã giao (%)</t>
  </si>
  <si>
    <t>I</t>
  </si>
  <si>
    <t>KINH TẾ</t>
  </si>
  <si>
    <t>Trồng trọt</t>
  </si>
  <si>
    <t>-</t>
  </si>
  <si>
    <t>Giá trị sản phẩm thu được đối với trồng trọt</t>
  </si>
  <si>
    <t>Tỷ đồng</t>
  </si>
  <si>
    <t>Đạt</t>
  </si>
  <si>
    <t>Chăn nuôi</t>
  </si>
  <si>
    <t xml:space="preserve">Sản lượng sản phẩm chăn nuôi chủ yếu ( xuất chuồng):  </t>
  </si>
  <si>
    <t>+</t>
  </si>
  <si>
    <t>Gia súc (Trâu, bò, lợn)</t>
  </si>
  <si>
    <t>Tấn</t>
  </si>
  <si>
    <t>đạt</t>
  </si>
  <si>
    <t>Gia cầm</t>
  </si>
  <si>
    <t>Lâm nghiệp</t>
  </si>
  <si>
    <t>Giá trị sản phẩm thu được từ trồng rừng sản xuất</t>
  </si>
  <si>
    <t xml:space="preserve">Tỷ lệ che phủ rừng </t>
  </si>
  <si>
    <t>%</t>
  </si>
  <si>
    <t>Sản xuất tiểu thủ công nghiệp - dịch vụ (giá cố định năm 2010)</t>
  </si>
  <si>
    <t>Sản xuất tiểu thủ công nghiệp</t>
  </si>
  <si>
    <t xml:space="preserve">Tổng giá trị dịch vụ - thương mại </t>
  </si>
  <si>
    <t>Tổng thu ngân sách trên địa bàn</t>
  </si>
  <si>
    <t>Thu ngân sách trên địa bàn</t>
  </si>
  <si>
    <t>Chưa đạt</t>
  </si>
  <si>
    <t>Thu tiền SDĐ</t>
  </si>
  <si>
    <t>Tổng nguồn vốn đầu tư phát triển</t>
  </si>
  <si>
    <t>(Tăng 6,647 tỷ đồng so NQ)</t>
  </si>
  <si>
    <t>Tỷ lệ dân cư đô thị sử dụng nước sạch</t>
  </si>
  <si>
    <t>Chưa triển khai đánh giá</t>
  </si>
  <si>
    <t>Tỷ lệ chất thải rắn ở đô thị được thu gom</t>
  </si>
  <si>
    <t>II</t>
  </si>
  <si>
    <t>VĂN HÓA, XÃ HỘI</t>
  </si>
  <si>
    <t>Tỷ lệ hộ gia đình văn hóa</t>
  </si>
  <si>
    <t>Cuối năm đánh giá</t>
  </si>
  <si>
    <t>9 khu dân cư văn hóa; 4 trường học; cơ quan xã và trạm y tế đạt cơ quan văn hóa</t>
  </si>
  <si>
    <t>Đơn vị</t>
  </si>
  <si>
    <t>Xã đạt chuẩn quốc gia về y tế</t>
  </si>
  <si>
    <t>xã</t>
  </si>
  <si>
    <t>Tỷ lệ trẻ em dưới 5 tuổi suy dinh dưỡng thể nhẹ cân</t>
  </si>
  <si>
    <t>Tạo việc làm mới</t>
  </si>
  <si>
    <t>Người</t>
  </si>
  <si>
    <t xml:space="preserve">Xuất khẩu lao động </t>
  </si>
  <si>
    <t>Đào tạo nghề lao động nông thôn</t>
  </si>
  <si>
    <t>Giảm tỷ lệ nghèo đa chiều</t>
  </si>
  <si>
    <t>Tỷ lệ dân số tham gia BHYT</t>
  </si>
  <si>
    <t>Số người tham gia BHXH</t>
  </si>
  <si>
    <t>Bảo hiểm xã hội tự nguyện</t>
  </si>
  <si>
    <t>Trường chuẩn quốc gia</t>
  </si>
  <si>
    <t>Duy trì</t>
  </si>
  <si>
    <t>Trường</t>
  </si>
  <si>
    <t>Đạt mới</t>
  </si>
  <si>
    <t>III</t>
  </si>
  <si>
    <t>QUỐC PHÒNG, AN NINH</t>
  </si>
  <si>
    <t>Tỷ lệ giao quân</t>
  </si>
  <si>
    <t>Xã vững mạnh về QP, AN</t>
  </si>
  <si>
    <t>Xã</t>
  </si>
  <si>
    <t>KẾT QUẢ MỘT SỐ CHỈ TIÊU KINH TẾ - XÃ HỘI CHỦ YẾU  9 THÁNG ĐẦU NĂM 2024</t>
  </si>
  <si>
    <t>Thực hiện   9 tháng đầu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</si>
</sst>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vertAlign val="subscript"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color rgb="FF0D0D0D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D0D0D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83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right" vertical="top" wrapText="1"/>
    </xf>
    <xf numFmtId="0" fontId="3" fillId="2" borderId="0" xfId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1" fontId="7" fillId="0" borderId="10" xfId="1" applyNumberFormat="1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right" vertical="center" wrapText="1"/>
    </xf>
    <xf numFmtId="0" fontId="9" fillId="2" borderId="10" xfId="1" applyFont="1" applyFill="1" applyBorder="1" applyAlignment="1">
      <alignment horizontal="right" vertical="center" wrapText="1"/>
    </xf>
    <xf numFmtId="0" fontId="9" fillId="0" borderId="11" xfId="1" applyFont="1" applyFill="1" applyBorder="1" applyAlignment="1">
      <alignment horizontal="right" vertical="center" wrapText="1"/>
    </xf>
    <xf numFmtId="0" fontId="9" fillId="0" borderId="5" xfId="1" applyFont="1" applyFill="1" applyBorder="1" applyAlignment="1">
      <alignment horizontal="right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left" vertical="center" wrapText="1"/>
    </xf>
    <xf numFmtId="4" fontId="9" fillId="2" borderId="10" xfId="1" applyNumberFormat="1" applyFont="1" applyFill="1" applyBorder="1" applyAlignment="1">
      <alignment horizontal="right" vertical="center" wrapText="1"/>
    </xf>
    <xf numFmtId="2" fontId="9" fillId="0" borderId="10" xfId="1" applyNumberFormat="1" applyFont="1" applyFill="1" applyBorder="1" applyAlignment="1">
      <alignment horizontal="right" vertical="center" wrapText="1"/>
    </xf>
    <xf numFmtId="4" fontId="9" fillId="0" borderId="5" xfId="1" applyNumberFormat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2" fontId="9" fillId="0" borderId="10" xfId="1" applyNumberFormat="1" applyFont="1" applyFill="1" applyBorder="1" applyAlignment="1">
      <alignment horizontal="right" vertical="center" wrapText="1" shrinkToFit="1"/>
    </xf>
    <xf numFmtId="2" fontId="9" fillId="2" borderId="10" xfId="1" applyNumberFormat="1" applyFont="1" applyFill="1" applyBorder="1" applyAlignment="1">
      <alignment horizontal="right" vertical="center" wrapText="1" shrinkToFit="1"/>
    </xf>
    <xf numFmtId="2" fontId="9" fillId="0" borderId="11" xfId="1" applyNumberFormat="1" applyFont="1" applyFill="1" applyBorder="1" applyAlignment="1">
      <alignment horizontal="right" vertical="center" wrapText="1" shrinkToFit="1"/>
    </xf>
    <xf numFmtId="2" fontId="9" fillId="0" borderId="5" xfId="1" applyNumberFormat="1" applyFont="1" applyFill="1" applyBorder="1" applyAlignment="1">
      <alignment horizontal="right" vertical="center" wrapText="1" shrinkToFit="1"/>
    </xf>
    <xf numFmtId="2" fontId="9" fillId="0" borderId="0" xfId="1" applyNumberFormat="1" applyFont="1" applyFill="1" applyBorder="1" applyAlignment="1">
      <alignment horizontal="left" vertical="center" wrapText="1"/>
    </xf>
    <xf numFmtId="0" fontId="10" fillId="0" borderId="10" xfId="1" applyNumberFormat="1" applyFont="1" applyFill="1" applyBorder="1" applyAlignment="1">
      <alignment horizontal="left" vertical="center" wrapText="1"/>
    </xf>
    <xf numFmtId="0" fontId="8" fillId="0" borderId="10" xfId="1" applyNumberFormat="1" applyFont="1" applyFill="1" applyBorder="1" applyAlignment="1">
      <alignment horizontal="left" vertical="center" wrapText="1"/>
    </xf>
    <xf numFmtId="1" fontId="3" fillId="0" borderId="7" xfId="1" applyNumberFormat="1" applyFont="1" applyFill="1" applyBorder="1" applyAlignment="1">
      <alignment horizontal="right" vertical="center" wrapText="1"/>
    </xf>
    <xf numFmtId="1" fontId="3" fillId="0" borderId="12" xfId="1" applyNumberFormat="1" applyFont="1" applyFill="1" applyBorder="1" applyAlignment="1">
      <alignment horizontal="right" vertical="center" wrapText="1"/>
    </xf>
    <xf numFmtId="0" fontId="3" fillId="0" borderId="13" xfId="1" applyFont="1" applyFill="1" applyBorder="1" applyAlignment="1">
      <alignment horizontal="right" vertical="center" wrapText="1"/>
    </xf>
    <xf numFmtId="0" fontId="3" fillId="0" borderId="14" xfId="1" applyFont="1" applyFill="1" applyBorder="1" applyAlignment="1">
      <alignment horizontal="right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right" vertical="center" wrapText="1"/>
    </xf>
    <xf numFmtId="2" fontId="3" fillId="0" borderId="4" xfId="1" applyNumberFormat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right" vertical="center" wrapText="1"/>
    </xf>
    <xf numFmtId="164" fontId="9" fillId="0" borderId="10" xfId="1" applyNumberFormat="1" applyFont="1" applyFill="1" applyBorder="1" applyAlignment="1">
      <alignment horizontal="right" vertical="center" wrapText="1" shrinkToFit="1"/>
    </xf>
    <xf numFmtId="165" fontId="9" fillId="2" borderId="10" xfId="1" applyNumberFormat="1" applyFont="1" applyFill="1" applyBorder="1" applyAlignment="1">
      <alignment horizontal="right" vertical="center" wrapText="1" shrinkToFit="1"/>
    </xf>
    <xf numFmtId="2" fontId="3" fillId="0" borderId="7" xfId="1" applyNumberFormat="1" applyFont="1" applyFill="1" applyBorder="1" applyAlignment="1">
      <alignment horizontal="right" vertical="center" wrapText="1"/>
    </xf>
    <xf numFmtId="4" fontId="9" fillId="2" borderId="7" xfId="1" applyNumberFormat="1" applyFont="1" applyFill="1" applyBorder="1" applyAlignment="1">
      <alignment horizontal="right" vertical="center" wrapText="1" shrinkToFit="1"/>
    </xf>
    <xf numFmtId="165" fontId="9" fillId="2" borderId="8" xfId="1" applyNumberFormat="1" applyFont="1" applyFill="1" applyBorder="1" applyAlignment="1">
      <alignment horizontal="right" vertical="center" wrapText="1" shrinkToFit="1"/>
    </xf>
    <xf numFmtId="4" fontId="9" fillId="0" borderId="10" xfId="1" applyNumberFormat="1" applyFont="1" applyFill="1" applyBorder="1" applyAlignment="1">
      <alignment horizontal="right" vertical="center" wrapText="1" shrinkToFit="1"/>
    </xf>
    <xf numFmtId="4" fontId="9" fillId="2" borderId="10" xfId="1" applyNumberFormat="1" applyFont="1" applyFill="1" applyBorder="1" applyAlignment="1">
      <alignment horizontal="right" vertical="center" wrapText="1" shrinkToFit="1"/>
    </xf>
    <xf numFmtId="0" fontId="12" fillId="0" borderId="1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9" fillId="0" borderId="0" xfId="1" applyNumberFormat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right" vertical="center" wrapText="1" shrinkToFit="1"/>
    </xf>
    <xf numFmtId="4" fontId="10" fillId="2" borderId="10" xfId="1" applyNumberFormat="1" applyFont="1" applyFill="1" applyBorder="1" applyAlignment="1">
      <alignment horizontal="right" vertical="center" wrapText="1" shrinkToFit="1"/>
    </xf>
    <xf numFmtId="0" fontId="10" fillId="2" borderId="4" xfId="1" applyFont="1" applyFill="1" applyBorder="1" applyAlignment="1">
      <alignment horizontal="center" vertical="center" wrapText="1"/>
    </xf>
    <xf numFmtId="1" fontId="9" fillId="0" borderId="10" xfId="1" applyNumberFormat="1" applyFont="1" applyFill="1" applyBorder="1" applyAlignment="1">
      <alignment horizontal="right" vertical="center" wrapText="1" shrinkToFit="1"/>
    </xf>
    <xf numFmtId="1" fontId="9" fillId="2" borderId="10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right" vertical="top"/>
    </xf>
    <xf numFmtId="0" fontId="3" fillId="2" borderId="0" xfId="1" applyFont="1" applyFill="1" applyBorder="1" applyAlignment="1">
      <alignment horizontal="right" vertical="top"/>
    </xf>
  </cellXfs>
  <cellStyles count="9">
    <cellStyle name="Comma 2" xfId="2"/>
    <cellStyle name="Comma 3" xfId="3"/>
    <cellStyle name="Comma 4" xfId="4"/>
    <cellStyle name="Comma 5" xfId="5"/>
    <cellStyle name="Normal" xfId="0" builtinId="0"/>
    <cellStyle name="Normal 2" xfId="1"/>
    <cellStyle name="Normal 2 2" xfId="6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Q%20thuc%20hien%20chi%20tieu%20huyen%20giao%207%20thang%2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eu chinh, BS(6-2023) (TT)"/>
      <sheetName val="Dieu chinh, BS(6-2023) (NQ) (2"/>
      <sheetName val="PHU LUC 1.1( chi tiet giao)"/>
      <sheetName val="KQ Tien do (PL 1)"/>
      <sheetName val="PL 2.1( chi tiet giao)"/>
      <sheetName val="KQ Tien do PL 2"/>
      <sheetName val="KQ Tien do NQHDND (2)"/>
    </sheetNames>
    <sheetDataSet>
      <sheetData sheetId="0"/>
      <sheetData sheetId="1"/>
      <sheetData sheetId="2"/>
      <sheetData sheetId="3"/>
      <sheetData sheetId="4"/>
      <sheetData sheetId="5">
        <row r="80">
          <cell r="E80">
            <v>0.95</v>
          </cell>
        </row>
        <row r="81">
          <cell r="E81">
            <v>86.5</v>
          </cell>
        </row>
        <row r="82">
          <cell r="E82">
            <v>930.2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F8" sqref="F8"/>
    </sheetView>
  </sheetViews>
  <sheetFormatPr defaultRowHeight="15" x14ac:dyDescent="0.25"/>
  <cols>
    <col min="1" max="1" width="6" style="5" customWidth="1"/>
    <col min="2" max="2" width="32.85546875" style="6" customWidth="1"/>
    <col min="3" max="3" width="14.7109375" style="5" customWidth="1"/>
    <col min="4" max="4" width="14.7109375" style="81" customWidth="1"/>
    <col min="5" max="5" width="14.7109375" style="82" customWidth="1"/>
    <col min="6" max="8" width="14.7109375" style="81" customWidth="1"/>
    <col min="9" max="9" width="24.5703125" style="5" customWidth="1"/>
    <col min="10" max="11" width="13.140625" style="6" bestFit="1" customWidth="1"/>
    <col min="12" max="16384" width="9.140625" style="6"/>
  </cols>
  <sheetData>
    <row r="1" spans="1:11" ht="27" customHeight="1" x14ac:dyDescent="0.25">
      <c r="A1" s="1" t="s">
        <v>0</v>
      </c>
      <c r="B1" s="1"/>
      <c r="C1" s="2"/>
      <c r="D1" s="3"/>
      <c r="E1" s="4"/>
      <c r="F1" s="3"/>
      <c r="G1" s="3"/>
      <c r="H1" s="3"/>
    </row>
    <row r="2" spans="1:11" ht="16.5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11" ht="17.45" customHeight="1" x14ac:dyDescent="0.25">
      <c r="A3" s="8" t="s">
        <v>68</v>
      </c>
      <c r="B3" s="8"/>
      <c r="C3" s="8"/>
      <c r="D3" s="8"/>
      <c r="E3" s="8"/>
      <c r="F3" s="8"/>
      <c r="G3" s="8"/>
      <c r="H3" s="8"/>
      <c r="I3" s="8"/>
    </row>
    <row r="4" spans="1:11" ht="21" customHeight="1" x14ac:dyDescent="0.25">
      <c r="A4" s="8" t="s">
        <v>2</v>
      </c>
      <c r="B4" s="8"/>
      <c r="C4" s="8"/>
      <c r="D4" s="8"/>
      <c r="E4" s="8"/>
      <c r="F4" s="8"/>
      <c r="G4" s="8"/>
      <c r="H4" s="8"/>
      <c r="I4" s="8"/>
    </row>
    <row r="5" spans="1:11" ht="23.1" customHeight="1" x14ac:dyDescent="0.25">
      <c r="A5" s="9"/>
      <c r="B5" s="9"/>
      <c r="C5" s="9"/>
      <c r="D5" s="9"/>
      <c r="E5" s="10"/>
      <c r="F5" s="10"/>
      <c r="G5" s="10"/>
      <c r="H5" s="10"/>
    </row>
    <row r="6" spans="1:11" s="16" customFormat="1" ht="43.5" customHeight="1" x14ac:dyDescent="0.25">
      <c r="A6" s="11" t="s">
        <v>3</v>
      </c>
      <c r="B6" s="11" t="s">
        <v>4</v>
      </c>
      <c r="C6" s="11" t="s">
        <v>5</v>
      </c>
      <c r="D6" s="12" t="s">
        <v>6</v>
      </c>
      <c r="E6" s="13" t="s">
        <v>7</v>
      </c>
      <c r="F6" s="13"/>
      <c r="G6" s="14" t="s">
        <v>8</v>
      </c>
      <c r="H6" s="14" t="s">
        <v>9</v>
      </c>
      <c r="I6" s="15" t="s">
        <v>10</v>
      </c>
    </row>
    <row r="7" spans="1:11" s="16" customFormat="1" ht="81.75" customHeight="1" x14ac:dyDescent="0.25">
      <c r="A7" s="17"/>
      <c r="B7" s="17"/>
      <c r="C7" s="17"/>
      <c r="D7" s="18"/>
      <c r="E7" s="19" t="s">
        <v>69</v>
      </c>
      <c r="F7" s="20" t="s">
        <v>11</v>
      </c>
      <c r="G7" s="14"/>
      <c r="H7" s="14"/>
      <c r="I7" s="21"/>
    </row>
    <row r="8" spans="1:11" s="30" customFormat="1" ht="38.25" customHeight="1" x14ac:dyDescent="0.25">
      <c r="A8" s="22" t="s">
        <v>12</v>
      </c>
      <c r="B8" s="22" t="s">
        <v>13</v>
      </c>
      <c r="C8" s="23"/>
      <c r="D8" s="24"/>
      <c r="E8" s="25"/>
      <c r="F8" s="26"/>
      <c r="G8" s="27"/>
      <c r="H8" s="28"/>
      <c r="I8" s="29"/>
    </row>
    <row r="9" spans="1:11" s="39" customFormat="1" ht="27" customHeight="1" x14ac:dyDescent="0.25">
      <c r="A9" s="31">
        <v>1</v>
      </c>
      <c r="B9" s="32" t="s">
        <v>14</v>
      </c>
      <c r="C9" s="33"/>
      <c r="D9" s="34"/>
      <c r="E9" s="35"/>
      <c r="F9" s="34"/>
      <c r="G9" s="36"/>
      <c r="H9" s="37"/>
      <c r="I9" s="38"/>
    </row>
    <row r="10" spans="1:11" s="39" customFormat="1" ht="36" customHeight="1" x14ac:dyDescent="0.25">
      <c r="A10" s="40" t="s">
        <v>15</v>
      </c>
      <c r="B10" s="41" t="s">
        <v>16</v>
      </c>
      <c r="C10" s="33" t="s">
        <v>17</v>
      </c>
      <c r="D10" s="34">
        <v>51</v>
      </c>
      <c r="E10" s="42">
        <v>49.52</v>
      </c>
      <c r="F10" s="43">
        <f>E10/D10*100</f>
        <v>97.098039215686285</v>
      </c>
      <c r="G10" s="36">
        <v>39.74</v>
      </c>
      <c r="H10" s="44">
        <f>E10-G10</f>
        <v>9.7800000000000011</v>
      </c>
      <c r="I10" s="38" t="s">
        <v>18</v>
      </c>
    </row>
    <row r="11" spans="1:11" s="39" customFormat="1" ht="36" customHeight="1" x14ac:dyDescent="0.25">
      <c r="A11" s="40">
        <v>2</v>
      </c>
      <c r="B11" s="32" t="s">
        <v>19</v>
      </c>
      <c r="C11" s="33"/>
      <c r="D11" s="34"/>
      <c r="E11" s="42"/>
      <c r="F11" s="43"/>
      <c r="G11" s="36"/>
      <c r="H11" s="44"/>
      <c r="I11" s="38"/>
    </row>
    <row r="12" spans="1:11" s="39" customFormat="1" ht="34.5" customHeight="1" x14ac:dyDescent="0.25">
      <c r="A12" s="45" t="s">
        <v>15</v>
      </c>
      <c r="B12" s="41" t="s">
        <v>20</v>
      </c>
      <c r="C12" s="46"/>
      <c r="D12" s="47"/>
      <c r="E12" s="48"/>
      <c r="F12" s="47"/>
      <c r="G12" s="49"/>
      <c r="H12" s="50"/>
      <c r="I12" s="38"/>
    </row>
    <row r="13" spans="1:11" s="39" customFormat="1" ht="27" customHeight="1" x14ac:dyDescent="0.25">
      <c r="A13" s="45" t="s">
        <v>21</v>
      </c>
      <c r="B13" s="41" t="s">
        <v>22</v>
      </c>
      <c r="C13" s="46" t="s">
        <v>23</v>
      </c>
      <c r="D13" s="47">
        <v>1068.3</v>
      </c>
      <c r="E13" s="48">
        <v>1017.65</v>
      </c>
      <c r="F13" s="47">
        <f>E13/D13*100</f>
        <v>95.25882242815689</v>
      </c>
      <c r="G13" s="49">
        <v>332.5</v>
      </c>
      <c r="H13" s="50">
        <f t="shared" ref="H13:H14" si="0">E13-G13</f>
        <v>685.15</v>
      </c>
      <c r="I13" s="38" t="s">
        <v>24</v>
      </c>
      <c r="J13" s="51">
        <f>'[1]KQ Tien do PL 2'!E80+'[1]KQ Tien do PL 2'!E81+'[1]KQ Tien do PL 2'!E82</f>
        <v>1017.6500000000001</v>
      </c>
    </row>
    <row r="14" spans="1:11" s="39" customFormat="1" ht="27" customHeight="1" x14ac:dyDescent="0.25">
      <c r="A14" s="45" t="s">
        <v>21</v>
      </c>
      <c r="B14" s="52" t="s">
        <v>25</v>
      </c>
      <c r="C14" s="46" t="s">
        <v>23</v>
      </c>
      <c r="D14" s="47">
        <v>65.400000000000006</v>
      </c>
      <c r="E14" s="48">
        <f>22.6+9.3+9.3</f>
        <v>41.2</v>
      </c>
      <c r="F14" s="47">
        <f t="shared" ref="F14" si="1">E14/D14*100</f>
        <v>62.99694189602446</v>
      </c>
      <c r="G14" s="49">
        <v>12.25</v>
      </c>
      <c r="H14" s="50">
        <f t="shared" si="0"/>
        <v>28.950000000000003</v>
      </c>
      <c r="I14" s="38" t="s">
        <v>24</v>
      </c>
      <c r="K14" s="51">
        <f>D31+D25</f>
        <v>9.94</v>
      </c>
    </row>
    <row r="15" spans="1:11" s="39" customFormat="1" ht="27" customHeight="1" x14ac:dyDescent="0.25">
      <c r="A15" s="40">
        <v>3</v>
      </c>
      <c r="B15" s="53" t="s">
        <v>26</v>
      </c>
      <c r="C15" s="46"/>
      <c r="D15" s="47"/>
      <c r="E15" s="48"/>
      <c r="F15" s="47"/>
      <c r="G15" s="49"/>
      <c r="H15" s="50"/>
      <c r="I15" s="38"/>
      <c r="K15" s="51"/>
    </row>
    <row r="16" spans="1:11" s="39" customFormat="1" ht="33.75" customHeight="1" x14ac:dyDescent="0.25">
      <c r="A16" s="45" t="s">
        <v>15</v>
      </c>
      <c r="B16" s="52" t="s">
        <v>27</v>
      </c>
      <c r="C16" s="46" t="s">
        <v>17</v>
      </c>
      <c r="D16" s="47">
        <v>26.5</v>
      </c>
      <c r="E16" s="48">
        <v>23.5</v>
      </c>
      <c r="F16" s="47">
        <f>E16/D16*100</f>
        <v>88.679245283018872</v>
      </c>
      <c r="G16" s="47">
        <v>16.079999999999998</v>
      </c>
      <c r="H16" s="47">
        <f t="shared" ref="H16" si="2">G16/F16*100</f>
        <v>18.132765957446807</v>
      </c>
      <c r="I16" s="38" t="s">
        <v>24</v>
      </c>
      <c r="K16" s="51"/>
    </row>
    <row r="17" spans="1:11" s="39" customFormat="1" ht="27" customHeight="1" x14ac:dyDescent="0.25">
      <c r="A17" s="45" t="s">
        <v>15</v>
      </c>
      <c r="B17" s="52" t="s">
        <v>28</v>
      </c>
      <c r="C17" s="46" t="s">
        <v>29</v>
      </c>
      <c r="D17" s="47">
        <v>50.31</v>
      </c>
      <c r="E17" s="48">
        <v>50.31</v>
      </c>
      <c r="F17" s="47">
        <f>E17/D17*100</f>
        <v>100</v>
      </c>
      <c r="G17" s="49" t="s">
        <v>15</v>
      </c>
      <c r="H17" s="50" t="s">
        <v>15</v>
      </c>
      <c r="I17" s="38"/>
      <c r="K17" s="51"/>
    </row>
    <row r="18" spans="1:11" s="39" customFormat="1" ht="48.75" customHeight="1" x14ac:dyDescent="0.25">
      <c r="A18" s="40">
        <v>4</v>
      </c>
      <c r="B18" s="53" t="s">
        <v>30</v>
      </c>
      <c r="C18" s="46"/>
      <c r="D18" s="47"/>
      <c r="E18" s="48"/>
      <c r="F18" s="47"/>
      <c r="G18" s="49"/>
      <c r="H18" s="50"/>
      <c r="I18" s="38"/>
      <c r="K18" s="51"/>
    </row>
    <row r="19" spans="1:11" s="39" customFormat="1" ht="34.5" customHeight="1" x14ac:dyDescent="0.25">
      <c r="A19" s="45" t="s">
        <v>15</v>
      </c>
      <c r="B19" s="52" t="s">
        <v>31</v>
      </c>
      <c r="C19" s="46" t="s">
        <v>17</v>
      </c>
      <c r="D19" s="47">
        <v>45.97</v>
      </c>
      <c r="E19" s="48">
        <v>38.36</v>
      </c>
      <c r="F19" s="47">
        <f>E19/D19*100</f>
        <v>83.445725473134658</v>
      </c>
      <c r="G19" s="49">
        <v>31.83</v>
      </c>
      <c r="H19" s="50">
        <f>E19-G19</f>
        <v>6.5300000000000011</v>
      </c>
      <c r="I19" s="38" t="s">
        <v>24</v>
      </c>
      <c r="K19" s="51"/>
    </row>
    <row r="20" spans="1:11" s="39" customFormat="1" ht="34.5" customHeight="1" x14ac:dyDescent="0.25">
      <c r="A20" s="45" t="s">
        <v>15</v>
      </c>
      <c r="B20" s="52" t="s">
        <v>32</v>
      </c>
      <c r="C20" s="46" t="s">
        <v>17</v>
      </c>
      <c r="D20" s="47">
        <v>132</v>
      </c>
      <c r="E20" s="48">
        <v>93.09</v>
      </c>
      <c r="F20" s="47">
        <f>E20/D20*100</f>
        <v>70.522727272727266</v>
      </c>
      <c r="G20" s="49">
        <v>88.65</v>
      </c>
      <c r="H20" s="50">
        <f>E20-G20</f>
        <v>4.4399999999999977</v>
      </c>
      <c r="I20" s="38" t="s">
        <v>24</v>
      </c>
      <c r="K20" s="51">
        <f>26.5/12</f>
        <v>2.2083333333333335</v>
      </c>
    </row>
    <row r="21" spans="1:11" s="39" customFormat="1" ht="34.5" customHeight="1" x14ac:dyDescent="0.25">
      <c r="A21" s="40">
        <v>5</v>
      </c>
      <c r="B21" s="53" t="s">
        <v>33</v>
      </c>
      <c r="C21" s="46"/>
      <c r="D21" s="47"/>
      <c r="E21" s="25"/>
      <c r="F21" s="54"/>
      <c r="G21" s="27"/>
      <c r="H21" s="28"/>
      <c r="I21" s="38"/>
      <c r="K21" s="51"/>
    </row>
    <row r="22" spans="1:11" s="39" customFormat="1" ht="34.5" customHeight="1" x14ac:dyDescent="0.25">
      <c r="A22" s="40" t="s">
        <v>15</v>
      </c>
      <c r="B22" s="52" t="s">
        <v>34</v>
      </c>
      <c r="C22" s="46" t="s">
        <v>17</v>
      </c>
      <c r="D22" s="47">
        <v>3.65</v>
      </c>
      <c r="E22" s="25">
        <v>1.964</v>
      </c>
      <c r="F22" s="55">
        <f>E22/D22*100</f>
        <v>53.808219178082197</v>
      </c>
      <c r="G22" s="56">
        <v>1.5229999999999999</v>
      </c>
      <c r="H22" s="57">
        <f>E22-G22</f>
        <v>0.44100000000000006</v>
      </c>
      <c r="I22" s="58" t="s">
        <v>35</v>
      </c>
      <c r="K22" s="51"/>
    </row>
    <row r="23" spans="1:11" s="39" customFormat="1" ht="34.5" customHeight="1" x14ac:dyDescent="0.25">
      <c r="A23" s="40" t="s">
        <v>15</v>
      </c>
      <c r="B23" s="52" t="s">
        <v>36</v>
      </c>
      <c r="C23" s="46" t="s">
        <v>17</v>
      </c>
      <c r="D23" s="47">
        <v>25</v>
      </c>
      <c r="E23" s="59">
        <v>0.89</v>
      </c>
      <c r="F23" s="60">
        <f>E23/D23*100</f>
        <v>3.56</v>
      </c>
      <c r="G23" s="61" t="s">
        <v>15</v>
      </c>
      <c r="H23" s="28" t="s">
        <v>15</v>
      </c>
      <c r="I23" s="38" t="s">
        <v>35</v>
      </c>
      <c r="K23" s="51"/>
    </row>
    <row r="24" spans="1:11" s="39" customFormat="1" ht="50.25" customHeight="1" x14ac:dyDescent="0.25">
      <c r="A24" s="40">
        <v>6</v>
      </c>
      <c r="B24" s="53" t="s">
        <v>37</v>
      </c>
      <c r="C24" s="46" t="s">
        <v>17</v>
      </c>
      <c r="D24" s="62">
        <v>4.468</v>
      </c>
      <c r="E24" s="63">
        <v>11.115</v>
      </c>
      <c r="F24" s="64">
        <f>E24/D24*100</f>
        <v>248.76902417188899</v>
      </c>
      <c r="G24" s="65">
        <f>E24-0.199</f>
        <v>10.916</v>
      </c>
      <c r="H24" s="66">
        <f>E24-G24</f>
        <v>0.19899999999999984</v>
      </c>
      <c r="I24" s="38" t="s">
        <v>38</v>
      </c>
      <c r="K24" s="51"/>
    </row>
    <row r="25" spans="1:11" s="39" customFormat="1" ht="36.75" customHeight="1" x14ac:dyDescent="0.25">
      <c r="A25" s="40">
        <v>7</v>
      </c>
      <c r="B25" s="32" t="s">
        <v>39</v>
      </c>
      <c r="C25" s="46" t="s">
        <v>29</v>
      </c>
      <c r="D25" s="67">
        <v>6.37</v>
      </c>
      <c r="E25" s="68" t="s">
        <v>15</v>
      </c>
      <c r="F25" s="68" t="s">
        <v>15</v>
      </c>
      <c r="G25" s="68" t="s">
        <v>15</v>
      </c>
      <c r="H25" s="68" t="s">
        <v>15</v>
      </c>
      <c r="I25" s="38" t="s">
        <v>40</v>
      </c>
      <c r="K25" s="39" t="e">
        <f>#REF!/K14*100</f>
        <v>#REF!</v>
      </c>
    </row>
    <row r="26" spans="1:11" s="39" customFormat="1" ht="35.25" customHeight="1" x14ac:dyDescent="0.25">
      <c r="A26" s="40">
        <v>8</v>
      </c>
      <c r="B26" s="32" t="s">
        <v>41</v>
      </c>
      <c r="C26" s="33" t="s">
        <v>29</v>
      </c>
      <c r="D26" s="34">
        <v>70</v>
      </c>
      <c r="E26" s="68" t="s">
        <v>15</v>
      </c>
      <c r="F26" s="68" t="s">
        <v>15</v>
      </c>
      <c r="G26" s="68" t="s">
        <v>15</v>
      </c>
      <c r="H26" s="68" t="s">
        <v>15</v>
      </c>
      <c r="I26" s="38" t="s">
        <v>40</v>
      </c>
    </row>
    <row r="27" spans="1:11" s="39" customFormat="1" ht="27" customHeight="1" x14ac:dyDescent="0.25">
      <c r="A27" s="69" t="s">
        <v>42</v>
      </c>
      <c r="B27" s="70" t="s">
        <v>43</v>
      </c>
      <c r="C27" s="33"/>
      <c r="D27" s="34"/>
      <c r="E27" s="35"/>
      <c r="F27" s="34"/>
      <c r="G27" s="36"/>
      <c r="H27" s="37"/>
      <c r="I27" s="38"/>
    </row>
    <row r="28" spans="1:11" s="39" customFormat="1" ht="27" customHeight="1" x14ac:dyDescent="0.25">
      <c r="A28" s="69">
        <v>1</v>
      </c>
      <c r="B28" s="32" t="s">
        <v>44</v>
      </c>
      <c r="C28" s="46" t="s">
        <v>29</v>
      </c>
      <c r="D28" s="47">
        <v>97</v>
      </c>
      <c r="E28" s="68" t="s">
        <v>15</v>
      </c>
      <c r="F28" s="68" t="s">
        <v>15</v>
      </c>
      <c r="G28" s="68" t="s">
        <v>15</v>
      </c>
      <c r="H28" s="68" t="s">
        <v>15</v>
      </c>
      <c r="I28" s="38" t="s">
        <v>45</v>
      </c>
    </row>
    <row r="29" spans="1:11" s="39" customFormat="1" ht="53.25" customHeight="1" x14ac:dyDescent="0.25">
      <c r="A29" s="69">
        <v>2</v>
      </c>
      <c r="B29" s="32" t="s">
        <v>46</v>
      </c>
      <c r="C29" s="46" t="s">
        <v>47</v>
      </c>
      <c r="D29" s="47" t="s">
        <v>24</v>
      </c>
      <c r="E29" s="68" t="s">
        <v>15</v>
      </c>
      <c r="F29" s="68" t="s">
        <v>15</v>
      </c>
      <c r="G29" s="68" t="s">
        <v>15</v>
      </c>
      <c r="H29" s="68" t="s">
        <v>15</v>
      </c>
      <c r="I29" s="38" t="s">
        <v>45</v>
      </c>
    </row>
    <row r="30" spans="1:11" s="39" customFormat="1" ht="27" customHeight="1" x14ac:dyDescent="0.3">
      <c r="A30" s="69">
        <v>3</v>
      </c>
      <c r="B30" s="53" t="s">
        <v>48</v>
      </c>
      <c r="C30" s="46" t="s">
        <v>49</v>
      </c>
      <c r="D30" s="47" t="s">
        <v>18</v>
      </c>
      <c r="E30" s="68" t="s">
        <v>15</v>
      </c>
      <c r="F30" s="68" t="s">
        <v>15</v>
      </c>
      <c r="G30" s="68" t="s">
        <v>15</v>
      </c>
      <c r="H30" s="68" t="s">
        <v>15</v>
      </c>
      <c r="I30" s="38" t="s">
        <v>45</v>
      </c>
      <c r="K30" s="71"/>
    </row>
    <row r="31" spans="1:11" s="39" customFormat="1" ht="36" customHeight="1" x14ac:dyDescent="0.25">
      <c r="A31" s="69">
        <v>4</v>
      </c>
      <c r="B31" s="32" t="s">
        <v>50</v>
      </c>
      <c r="C31" s="46" t="s">
        <v>29</v>
      </c>
      <c r="D31" s="47">
        <v>3.57</v>
      </c>
      <c r="E31" s="48">
        <v>4.96</v>
      </c>
      <c r="F31" s="68" t="s">
        <v>15</v>
      </c>
      <c r="G31" s="68" t="s">
        <v>15</v>
      </c>
      <c r="H31" s="68" t="s">
        <v>15</v>
      </c>
      <c r="I31" s="38" t="s">
        <v>35</v>
      </c>
    </row>
    <row r="32" spans="1:11" s="39" customFormat="1" ht="27" customHeight="1" x14ac:dyDescent="0.25">
      <c r="A32" s="69">
        <v>5</v>
      </c>
      <c r="B32" s="32" t="s">
        <v>51</v>
      </c>
      <c r="C32" s="33" t="s">
        <v>52</v>
      </c>
      <c r="D32" s="34">
        <v>100</v>
      </c>
      <c r="E32" s="35">
        <v>60</v>
      </c>
      <c r="F32" s="34">
        <f>E32/D32*100</f>
        <v>60</v>
      </c>
      <c r="G32" s="68" t="s">
        <v>15</v>
      </c>
      <c r="H32" s="68" t="s">
        <v>15</v>
      </c>
      <c r="I32" s="38" t="s">
        <v>24</v>
      </c>
      <c r="J32" s="51"/>
      <c r="K32" s="72"/>
    </row>
    <row r="33" spans="1:9" s="39" customFormat="1" ht="27" customHeight="1" x14ac:dyDescent="0.25">
      <c r="A33" s="33" t="s">
        <v>15</v>
      </c>
      <c r="B33" s="41" t="s">
        <v>53</v>
      </c>
      <c r="C33" s="33" t="s">
        <v>52</v>
      </c>
      <c r="D33" s="47">
        <v>20</v>
      </c>
      <c r="E33" s="48">
        <v>11</v>
      </c>
      <c r="F33" s="34">
        <f t="shared" ref="F33:F34" si="3">E33/D33*100</f>
        <v>55.000000000000007</v>
      </c>
      <c r="G33" s="68" t="s">
        <v>15</v>
      </c>
      <c r="H33" s="68" t="s">
        <v>15</v>
      </c>
      <c r="I33" s="38" t="s">
        <v>24</v>
      </c>
    </row>
    <row r="34" spans="1:9" s="39" customFormat="1" ht="27" customHeight="1" x14ac:dyDescent="0.25">
      <c r="A34" s="69">
        <v>6</v>
      </c>
      <c r="B34" s="32" t="s">
        <v>54</v>
      </c>
      <c r="C34" s="33" t="s">
        <v>52</v>
      </c>
      <c r="D34" s="47">
        <v>80</v>
      </c>
      <c r="E34" s="48">
        <v>105</v>
      </c>
      <c r="F34" s="34">
        <f t="shared" si="3"/>
        <v>131.25</v>
      </c>
      <c r="G34" s="68" t="s">
        <v>15</v>
      </c>
      <c r="H34" s="68" t="s">
        <v>15</v>
      </c>
      <c r="I34" s="38" t="s">
        <v>24</v>
      </c>
    </row>
    <row r="35" spans="1:9" s="39" customFormat="1" ht="27" customHeight="1" x14ac:dyDescent="0.25">
      <c r="A35" s="73">
        <v>7</v>
      </c>
      <c r="B35" s="74" t="s">
        <v>55</v>
      </c>
      <c r="C35" s="75" t="s">
        <v>29</v>
      </c>
      <c r="D35" s="76">
        <v>7.28</v>
      </c>
      <c r="E35" s="77" t="s">
        <v>15</v>
      </c>
      <c r="F35" s="77" t="s">
        <v>15</v>
      </c>
      <c r="G35" s="77" t="s">
        <v>15</v>
      </c>
      <c r="H35" s="77" t="s">
        <v>15</v>
      </c>
      <c r="I35" s="78" t="s">
        <v>45</v>
      </c>
    </row>
    <row r="36" spans="1:9" s="39" customFormat="1" ht="27" customHeight="1" x14ac:dyDescent="0.25">
      <c r="A36" s="69">
        <v>8</v>
      </c>
      <c r="B36" s="32" t="s">
        <v>56</v>
      </c>
      <c r="C36" s="46" t="s">
        <v>29</v>
      </c>
      <c r="D36" s="47">
        <v>99.37</v>
      </c>
      <c r="E36" s="48">
        <v>100</v>
      </c>
      <c r="F36" s="48">
        <v>100</v>
      </c>
      <c r="G36" s="49">
        <v>88</v>
      </c>
      <c r="H36" s="50">
        <f>E36-G36</f>
        <v>12</v>
      </c>
      <c r="I36" s="38" t="s">
        <v>18</v>
      </c>
    </row>
    <row r="37" spans="1:9" s="39" customFormat="1" ht="27" customHeight="1" x14ac:dyDescent="0.25">
      <c r="A37" s="69">
        <v>9</v>
      </c>
      <c r="B37" s="32" t="s">
        <v>57</v>
      </c>
      <c r="C37" s="46" t="s">
        <v>52</v>
      </c>
      <c r="D37" s="47">
        <v>1093</v>
      </c>
      <c r="E37" s="68" t="s">
        <v>15</v>
      </c>
      <c r="F37" s="68" t="s">
        <v>15</v>
      </c>
      <c r="G37" s="68" t="s">
        <v>15</v>
      </c>
      <c r="H37" s="68" t="s">
        <v>15</v>
      </c>
      <c r="I37" s="38" t="s">
        <v>45</v>
      </c>
    </row>
    <row r="38" spans="1:9" s="39" customFormat="1" ht="27" customHeight="1" x14ac:dyDescent="0.25">
      <c r="A38" s="69">
        <v>10</v>
      </c>
      <c r="B38" s="32" t="s">
        <v>58</v>
      </c>
      <c r="C38" s="46" t="s">
        <v>52</v>
      </c>
      <c r="D38" s="47">
        <v>408</v>
      </c>
      <c r="E38" s="48">
        <v>391</v>
      </c>
      <c r="F38" s="47">
        <f>E38/D38*100</f>
        <v>95.833333333333343</v>
      </c>
      <c r="G38" s="49">
        <v>381</v>
      </c>
      <c r="H38" s="50">
        <f>E38-G38</f>
        <v>10</v>
      </c>
      <c r="I38" s="38" t="s">
        <v>18</v>
      </c>
    </row>
    <row r="39" spans="1:9" s="39" customFormat="1" ht="27" customHeight="1" x14ac:dyDescent="0.25">
      <c r="A39" s="69">
        <v>11</v>
      </c>
      <c r="B39" s="32" t="s">
        <v>59</v>
      </c>
      <c r="C39" s="46"/>
      <c r="D39" s="47"/>
      <c r="E39" s="48"/>
      <c r="F39" s="47"/>
      <c r="G39" s="49"/>
      <c r="H39" s="50"/>
      <c r="I39" s="38"/>
    </row>
    <row r="40" spans="1:9" s="39" customFormat="1" ht="27" customHeight="1" x14ac:dyDescent="0.25">
      <c r="A40" s="33" t="s">
        <v>15</v>
      </c>
      <c r="B40" s="41" t="s">
        <v>60</v>
      </c>
      <c r="C40" s="46" t="s">
        <v>61</v>
      </c>
      <c r="D40" s="79">
        <v>3</v>
      </c>
      <c r="E40" s="80">
        <v>2</v>
      </c>
      <c r="F40" s="68" t="s">
        <v>15</v>
      </c>
      <c r="G40" s="68" t="s">
        <v>15</v>
      </c>
      <c r="H40" s="68" t="s">
        <v>15</v>
      </c>
      <c r="I40" s="38" t="s">
        <v>24</v>
      </c>
    </row>
    <row r="41" spans="1:9" s="39" customFormat="1" ht="27" customHeight="1" x14ac:dyDescent="0.25">
      <c r="A41" s="33" t="s">
        <v>15</v>
      </c>
      <c r="B41" s="41" t="s">
        <v>62</v>
      </c>
      <c r="C41" s="46" t="s">
        <v>61</v>
      </c>
      <c r="D41" s="79">
        <v>1</v>
      </c>
      <c r="E41" s="80">
        <v>2</v>
      </c>
      <c r="F41" s="68" t="s">
        <v>15</v>
      </c>
      <c r="G41" s="68" t="s">
        <v>15</v>
      </c>
      <c r="H41" s="68" t="s">
        <v>15</v>
      </c>
      <c r="I41" s="38" t="s">
        <v>24</v>
      </c>
    </row>
    <row r="42" spans="1:9" s="39" customFormat="1" ht="27" customHeight="1" x14ac:dyDescent="0.25">
      <c r="A42" s="69" t="s">
        <v>63</v>
      </c>
      <c r="B42" s="32" t="s">
        <v>64</v>
      </c>
      <c r="C42" s="46"/>
      <c r="D42" s="47"/>
      <c r="E42" s="48"/>
      <c r="F42" s="47"/>
      <c r="G42" s="49"/>
      <c r="H42" s="50"/>
      <c r="I42" s="38"/>
    </row>
    <row r="43" spans="1:9" s="39" customFormat="1" ht="27" customHeight="1" x14ac:dyDescent="0.25">
      <c r="A43" s="69">
        <v>1</v>
      </c>
      <c r="B43" s="32" t="s">
        <v>65</v>
      </c>
      <c r="C43" s="46" t="s">
        <v>29</v>
      </c>
      <c r="D43" s="47">
        <v>100</v>
      </c>
      <c r="E43" s="48">
        <v>100</v>
      </c>
      <c r="F43" s="68" t="s">
        <v>15</v>
      </c>
      <c r="G43" s="68" t="s">
        <v>15</v>
      </c>
      <c r="H43" s="68" t="s">
        <v>15</v>
      </c>
      <c r="I43" s="38" t="s">
        <v>18</v>
      </c>
    </row>
    <row r="44" spans="1:9" s="39" customFormat="1" ht="36.75" customHeight="1" x14ac:dyDescent="0.25">
      <c r="A44" s="69">
        <v>2</v>
      </c>
      <c r="B44" s="32" t="s">
        <v>66</v>
      </c>
      <c r="C44" s="46" t="s">
        <v>67</v>
      </c>
      <c r="D44" s="47" t="s">
        <v>18</v>
      </c>
      <c r="E44" s="48"/>
      <c r="F44" s="68" t="s">
        <v>15</v>
      </c>
      <c r="G44" s="68" t="s">
        <v>15</v>
      </c>
      <c r="H44" s="68" t="s">
        <v>15</v>
      </c>
      <c r="I44" s="38" t="s">
        <v>45</v>
      </c>
    </row>
  </sheetData>
  <mergeCells count="13">
    <mergeCell ref="G6:G7"/>
    <mergeCell ref="H6:H7"/>
    <mergeCell ref="I6:I7"/>
    <mergeCell ref="A1:B1"/>
    <mergeCell ref="A2:I2"/>
    <mergeCell ref="A3:I3"/>
    <mergeCell ref="A4:I4"/>
    <mergeCell ref="A5:H5"/>
    <mergeCell ref="A6:A7"/>
    <mergeCell ref="B6:B7"/>
    <mergeCell ref="C6:C7"/>
    <mergeCell ref="D6:D7"/>
    <mergeCell ref="E6:F6"/>
  </mergeCells>
  <pageMargins left="0.51181102362204722" right="0.35433070866141736" top="0.43307086614173229" bottom="0.23622047244094491" header="0.31496062992125984" footer="0.2755905511811023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Tien do NQHDND (2)</vt:lpstr>
      <vt:lpstr>'KQ Tien do NQHDND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WINDOWN 10</dc:creator>
  <cp:lastModifiedBy>WINDOWN 10</cp:lastModifiedBy>
  <dcterms:created xsi:type="dcterms:W3CDTF">2024-09-30T03:04:58Z</dcterms:created>
  <dcterms:modified xsi:type="dcterms:W3CDTF">2024-09-30T03:07:37Z</dcterms:modified>
</cp:coreProperties>
</file>